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partnerfinans-my.sharepoint.com/personal/skf_partnerfinans_dk/Documents/Skrivebord/"/>
    </mc:Choice>
  </mc:AlternateContent>
  <xr:revisionPtr revIDLastSave="0" documentId="8_{72628959-68EC-4F19-93E7-76C40F6E8E53}" xr6:coauthVersionLast="47" xr6:coauthVersionMax="47" xr10:uidLastSave="{00000000-0000-0000-0000-000000000000}"/>
  <bookViews>
    <workbookView xWindow="-16320" yWindow="-6615" windowWidth="16440" windowHeight="28440" xr2:uid="{00000000-000D-0000-FFFF-FFFF00000000}"/>
  </bookViews>
  <sheets>
    <sheet name="Ark1" sheetId="1" r:id="rId1"/>
    <sheet name="Ark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1" l="1"/>
  <c r="N5" i="1"/>
  <c r="N9" i="1"/>
  <c r="N74" i="1"/>
  <c r="O98" i="1"/>
  <c r="O97" i="1"/>
  <c r="M97" i="1"/>
  <c r="M98" i="1" s="1"/>
  <c r="L97" i="1"/>
  <c r="L98" i="1" s="1"/>
  <c r="K97" i="1"/>
  <c r="J97" i="1"/>
  <c r="I97" i="1"/>
  <c r="H97" i="1"/>
  <c r="G97" i="1"/>
  <c r="F97" i="1"/>
  <c r="E97" i="1"/>
  <c r="D97" i="1"/>
  <c r="D98" i="1" s="1"/>
  <c r="C97" i="1"/>
  <c r="B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N81" i="1"/>
  <c r="A81" i="1"/>
  <c r="O81" i="1"/>
  <c r="N80" i="1"/>
  <c r="A80" i="1"/>
  <c r="O80" i="1"/>
  <c r="N79" i="1"/>
  <c r="A79" i="1"/>
  <c r="O79" i="1"/>
  <c r="A78" i="1"/>
  <c r="O78" i="1"/>
  <c r="N78" i="1"/>
  <c r="A77" i="1"/>
  <c r="O77" i="1"/>
  <c r="N77" i="1"/>
  <c r="N76" i="1"/>
  <c r="A76" i="1"/>
  <c r="O76" i="1"/>
  <c r="O75" i="1"/>
  <c r="O74" i="1"/>
  <c r="O73" i="1"/>
  <c r="N73" i="1"/>
  <c r="O72" i="1"/>
  <c r="N72" i="1"/>
  <c r="N71" i="1"/>
  <c r="A71" i="1"/>
  <c r="O71" i="1"/>
  <c r="N70" i="1"/>
  <c r="A70" i="1"/>
  <c r="O70" i="1"/>
  <c r="N69" i="1"/>
  <c r="A69" i="1"/>
  <c r="O69" i="1"/>
  <c r="N68" i="1"/>
  <c r="A68" i="1"/>
  <c r="O68" i="1"/>
  <c r="N67" i="1"/>
  <c r="A67" i="1"/>
  <c r="O67" i="1"/>
  <c r="A66" i="1"/>
  <c r="O66" i="1"/>
  <c r="N66" i="1"/>
  <c r="A65" i="1"/>
  <c r="O65" i="1"/>
  <c r="N65" i="1"/>
  <c r="N64" i="1"/>
  <c r="A64" i="1"/>
  <c r="O64" i="1"/>
  <c r="N63" i="1"/>
  <c r="A63" i="1"/>
  <c r="O63" i="1"/>
  <c r="N62" i="1"/>
  <c r="A62" i="1"/>
  <c r="O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N25" i="1" s="1"/>
  <c r="O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N12" i="1" s="1"/>
  <c r="O15" i="1"/>
  <c r="N15" i="1"/>
  <c r="O14" i="1"/>
  <c r="N14" i="1"/>
  <c r="O13" i="1"/>
  <c r="N13" i="1"/>
  <c r="O12" i="1"/>
  <c r="O11" i="1"/>
  <c r="M11" i="1"/>
  <c r="L11" i="1"/>
  <c r="K11" i="1"/>
  <c r="J11" i="1"/>
  <c r="J98" i="1" s="1"/>
  <c r="I11" i="1"/>
  <c r="I98" i="1" s="1"/>
  <c r="H11" i="1"/>
  <c r="G11" i="1"/>
  <c r="F11" i="1"/>
  <c r="F98" i="1" s="1"/>
  <c r="E11" i="1"/>
  <c r="E98" i="1" s="1"/>
  <c r="D11" i="1"/>
  <c r="C11" i="1"/>
  <c r="C98" i="1" s="1"/>
  <c r="B11" i="1"/>
  <c r="O10" i="1"/>
  <c r="N10" i="1"/>
  <c r="O9" i="1"/>
  <c r="O8" i="1"/>
  <c r="N8" i="1"/>
  <c r="N7" i="1"/>
  <c r="A7" i="1"/>
  <c r="O7" i="1"/>
  <c r="N6" i="1"/>
  <c r="N11" i="1" s="1"/>
  <c r="A6" i="1"/>
  <c r="O6" i="1"/>
  <c r="A5" i="1"/>
  <c r="O5" i="1"/>
  <c r="O4" i="1"/>
  <c r="N52" i="1" l="1"/>
  <c r="K98" i="1"/>
  <c r="G98" i="1"/>
  <c r="H98" i="1"/>
  <c r="N97" i="1"/>
  <c r="B98" i="1"/>
  <c r="P97" i="1" l="1"/>
  <c r="P12" i="1"/>
  <c r="P75" i="1"/>
  <c r="P25" i="1"/>
  <c r="P52" i="1"/>
  <c r="N98" i="1"/>
  <c r="N99" i="1" s="1"/>
</calcChain>
</file>

<file path=xl/sharedStrings.xml><?xml version="1.0" encoding="utf-8"?>
<sst xmlns="http://schemas.openxmlformats.org/spreadsheetml/2006/main" count="95" uniqueCount="64">
  <si>
    <t>Person 1:</t>
  </si>
  <si>
    <t xml:space="preserve">  xxx</t>
  </si>
  <si>
    <t>Person 2:</t>
  </si>
  <si>
    <t xml:space="preserve">  yyy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</si>
  <si>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</si>
  <si>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</si>
  <si>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</si>
  <si>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</si>
  <si>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</si>
  <si>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</si>
  <si>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</si>
  <si>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</si>
  <si>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</si>
  <si>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</si>
  <si>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</si>
  <si>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</si>
  <si>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TOTAL</t>
  </si>
  <si>
    <t>Renter</t>
  </si>
  <si>
    <t>Børnefamilieydelse</t>
  </si>
  <si>
    <t>Boligsikring</t>
  </si>
  <si>
    <t>Ejendomsskat</t>
  </si>
  <si>
    <t>Renovation, vandafgift m.v.</t>
  </si>
  <si>
    <t>Realkreditlån</t>
  </si>
  <si>
    <t>Pantebreve, boliglån m.v.</t>
  </si>
  <si>
    <t>Varme</t>
  </si>
  <si>
    <t>El</t>
  </si>
  <si>
    <t>Vedligeholdelse</t>
  </si>
  <si>
    <t>Ejendomsforsikring</t>
  </si>
  <si>
    <t>Grundejerforening, ejerforening, fællesudg.</t>
  </si>
  <si>
    <t>Husleje/boligafgift</t>
  </si>
  <si>
    <t>Diverse</t>
  </si>
  <si>
    <t>Billån</t>
  </si>
  <si>
    <t>Bilforsikring</t>
  </si>
  <si>
    <t>Grøn ejerafgift / vægtafgift</t>
  </si>
  <si>
    <t>Brændstof</t>
  </si>
  <si>
    <t>Reparation &amp; service</t>
  </si>
  <si>
    <t>Falck, FDM, Dansk Autohjælp m.v.</t>
  </si>
  <si>
    <t>Leasingydelse</t>
  </si>
  <si>
    <t>Bil 2</t>
  </si>
  <si>
    <t>Indboforsikring</t>
  </si>
  <si>
    <t>Ulykkeforsikring</t>
  </si>
  <si>
    <t>Livsforsikring</t>
  </si>
  <si>
    <t>Sygesikringen danmark</t>
  </si>
  <si>
    <t>Tandlæge, læge, medicin</t>
  </si>
  <si>
    <t xml:space="preserve">Licens, satellit, kabel-tv </t>
  </si>
  <si>
    <t>Telefon, mobil, internet</t>
  </si>
  <si>
    <t>Avis, blade, bøger m.v.</t>
  </si>
  <si>
    <t xml:space="preserve">Foreninger, fritidsaktiviteter m.v. </t>
  </si>
  <si>
    <t>Børneinstitution m.v.</t>
  </si>
  <si>
    <t>Anden befordring (tog,bus m.v.)</t>
  </si>
  <si>
    <t>Børneopsparing</t>
  </si>
  <si>
    <t>Fritidsbolig</t>
  </si>
  <si>
    <t>Renovation, vandafgift m.m.</t>
  </si>
  <si>
    <t>Skorstensfejer</t>
  </si>
  <si>
    <t>INDTÆGTER</t>
  </si>
  <si>
    <t>INDTÆGTER I ALT</t>
  </si>
  <si>
    <t>BOLIGUDGIFTER:</t>
  </si>
  <si>
    <t>BILUDGIFTER:</t>
  </si>
  <si>
    <t>ØVRIGE UDGIFTER:</t>
  </si>
  <si>
    <t>OPSPARING (PRIVAT INDBETALT)</t>
  </si>
  <si>
    <t>SAMLEDE FASTE UDGIFTER</t>
  </si>
  <si>
    <t>RÅDIGHEDSBELØB TIL LEVEOMK.</t>
  </si>
  <si>
    <t>RÅDIGHEDSBELØB PR. MÅNED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</si>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</sst>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18"/>
      <name val="Verdana"/>
      <family val="2"/>
    </font>
    <font>
      <sz val="12"/>
      <name val="Verdana"/>
      <family val="2"/>
    </font>
    <font>
      <b/>
      <sz val="12"/>
      <color theme="3"/>
      <name val="Verdana"/>
      <family val="2"/>
    </font>
    <font>
      <sz val="12"/>
      <color theme="9"/>
      <name val="Verdana"/>
      <family val="2"/>
    </font>
    <font>
      <b/>
      <sz val="14"/>
      <color theme="3"/>
      <name val="Arial"/>
      <family val="2"/>
    </font>
    <font>
      <u/>
      <sz val="10"/>
      <color theme="10"/>
      <name val="Arial"/>
      <family val="2"/>
    </font>
    <font>
      <b/>
      <u/>
      <sz val="14"/>
      <color theme="3"/>
      <name val="Arial"/>
      <family val="2"/>
    </font>
    <font>
      <b/>
      <sz val="12"/>
      <color indexed="10"/>
      <name val="Verdana"/>
      <family val="2"/>
    </font>
    <font>
      <b/>
      <sz val="12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u/>
      <sz val="12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2" fillId="0" borderId="0" xfId="0" applyFont="1"/>
    <xf numFmtId="0" fontId="3" fillId="3" borderId="1" xfId="0" applyFont="1" applyFill="1" applyBorder="1"/>
    <xf numFmtId="0" fontId="4" fillId="3" borderId="1" xfId="0" applyFont="1" applyFill="1" applyBorder="1"/>
    <xf numFmtId="0" fontId="3" fillId="3" borderId="2" xfId="0" applyFont="1" applyFill="1" applyBorder="1"/>
    <xf numFmtId="0" fontId="3" fillId="0" borderId="0" xfId="0" applyFont="1"/>
    <xf numFmtId="0" fontId="3" fillId="2" borderId="4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4" fontId="6" fillId="0" borderId="11" xfId="0" applyNumberFormat="1" applyFont="1" applyBorder="1" applyAlignment="1">
      <alignment horizontal="left" vertical="center" indent="1"/>
    </xf>
    <xf numFmtId="4" fontId="6" fillId="0" borderId="14" xfId="0" applyNumberFormat="1" applyFont="1" applyBorder="1" applyAlignment="1">
      <alignment horizontal="left" vertical="center" indent="1"/>
    </xf>
    <xf numFmtId="4" fontId="8" fillId="0" borderId="0" xfId="0" applyNumberFormat="1" applyFont="1" applyAlignment="1">
      <alignment vertical="center"/>
    </xf>
    <xf numFmtId="0" fontId="11" fillId="0" borderId="22" xfId="1" applyFont="1" applyBorder="1" applyAlignment="1" applyProtection="1"/>
    <xf numFmtId="4" fontId="12" fillId="0" borderId="11" xfId="0" applyNumberFormat="1" applyFont="1" applyBorder="1" applyAlignment="1">
      <alignment horizontal="left" vertical="center" indent="1"/>
    </xf>
    <xf numFmtId="4" fontId="5" fillId="0" borderId="27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left" vertical="center" indent="1"/>
    </xf>
    <xf numFmtId="0" fontId="9" fillId="0" borderId="34" xfId="0" applyFont="1" applyBorder="1"/>
    <xf numFmtId="0" fontId="3" fillId="0" borderId="34" xfId="0" applyFont="1" applyBorder="1"/>
    <xf numFmtId="4" fontId="6" fillId="0" borderId="35" xfId="0" applyNumberFormat="1" applyFont="1" applyBorder="1" applyAlignment="1">
      <alignment vertical="center"/>
    </xf>
    <xf numFmtId="0" fontId="1" fillId="6" borderId="0" xfId="0" applyFont="1" applyFill="1"/>
    <xf numFmtId="0" fontId="1" fillId="6" borderId="3" xfId="0" applyFont="1" applyFill="1" applyBorder="1"/>
    <xf numFmtId="49" fontId="5" fillId="6" borderId="30" xfId="0" applyNumberFormat="1" applyFont="1" applyFill="1" applyBorder="1" applyAlignment="1">
      <alignment horizontal="left" vertical="center" indent="1"/>
    </xf>
    <xf numFmtId="4" fontId="6" fillId="9" borderId="32" xfId="0" applyNumberFormat="1" applyFont="1" applyFill="1" applyBorder="1" applyAlignment="1">
      <alignment horizontal="left" vertical="center" indent="1"/>
    </xf>
    <xf numFmtId="4" fontId="6" fillId="10" borderId="32" xfId="0" applyNumberFormat="1" applyFont="1" applyFill="1" applyBorder="1" applyAlignment="1">
      <alignment horizontal="left" vertical="center" indent="1"/>
    </xf>
    <xf numFmtId="3" fontId="6" fillId="0" borderId="28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23" xfId="0" applyNumberFormat="1" applyFont="1" applyBorder="1" applyAlignment="1">
      <alignment vertical="center"/>
    </xf>
    <xf numFmtId="4" fontId="7" fillId="7" borderId="31" xfId="0" applyNumberFormat="1" applyFont="1" applyFill="1" applyBorder="1" applyAlignment="1">
      <alignment horizontal="left" vertical="center" indent="1"/>
    </xf>
    <xf numFmtId="3" fontId="6" fillId="7" borderId="28" xfId="0" applyNumberFormat="1" applyFont="1" applyFill="1" applyBorder="1" applyAlignment="1">
      <alignment vertical="center"/>
    </xf>
    <xf numFmtId="3" fontId="6" fillId="7" borderId="8" xfId="0" applyNumberFormat="1" applyFont="1" applyFill="1" applyBorder="1" applyAlignment="1">
      <alignment vertical="center"/>
    </xf>
    <xf numFmtId="3" fontId="6" fillId="7" borderId="9" xfId="0" applyNumberFormat="1" applyFont="1" applyFill="1" applyBorder="1" applyAlignment="1">
      <alignment vertical="center"/>
    </xf>
    <xf numFmtId="3" fontId="6" fillId="7" borderId="10" xfId="0" applyNumberFormat="1" applyFont="1" applyFill="1" applyBorder="1" applyAlignment="1">
      <alignment vertical="center"/>
    </xf>
    <xf numFmtId="4" fontId="7" fillId="7" borderId="10" xfId="0" applyNumberFormat="1" applyFont="1" applyFill="1" applyBorder="1" applyAlignment="1">
      <alignment horizontal="left" vertical="center" indent="1"/>
    </xf>
    <xf numFmtId="4" fontId="7" fillId="7" borderId="33" xfId="0" applyNumberFormat="1" applyFont="1" applyFill="1" applyBorder="1" applyAlignment="1">
      <alignment horizontal="left" vertical="center" indent="1"/>
    </xf>
    <xf numFmtId="3" fontId="7" fillId="7" borderId="24" xfId="0" applyNumberFormat="1" applyFont="1" applyFill="1" applyBorder="1" applyAlignment="1">
      <alignment vertical="center"/>
    </xf>
    <xf numFmtId="3" fontId="7" fillId="7" borderId="15" xfId="0" applyNumberFormat="1" applyFont="1" applyFill="1" applyBorder="1" applyAlignment="1">
      <alignment vertical="center"/>
    </xf>
    <xf numFmtId="3" fontId="7" fillId="7" borderId="16" xfId="0" applyNumberFormat="1" applyFont="1" applyFill="1" applyBorder="1" applyAlignment="1">
      <alignment vertical="center"/>
    </xf>
    <xf numFmtId="3" fontId="7" fillId="7" borderId="17" xfId="0" applyNumberFormat="1" applyFont="1" applyFill="1" applyBorder="1" applyAlignment="1">
      <alignment vertical="center"/>
    </xf>
    <xf numFmtId="4" fontId="7" fillId="7" borderId="17" xfId="0" applyNumberFormat="1" applyFont="1" applyFill="1" applyBorder="1" applyAlignment="1">
      <alignment horizontal="left" vertical="center" indent="1"/>
    </xf>
    <xf numFmtId="3" fontId="6" fillId="9" borderId="21" xfId="0" applyNumberFormat="1" applyFont="1" applyFill="1" applyBorder="1" applyAlignment="1">
      <alignment vertical="center"/>
    </xf>
    <xf numFmtId="3" fontId="6" fillId="9" borderId="12" xfId="0" applyNumberFormat="1" applyFont="1" applyFill="1" applyBorder="1" applyAlignment="1">
      <alignment vertical="center"/>
    </xf>
    <xf numFmtId="3" fontId="6" fillId="9" borderId="13" xfId="0" applyNumberFormat="1" applyFont="1" applyFill="1" applyBorder="1" applyAlignment="1">
      <alignment vertical="center"/>
    </xf>
    <xf numFmtId="3" fontId="6" fillId="9" borderId="11" xfId="0" applyNumberFormat="1" applyFont="1" applyFill="1" applyBorder="1" applyAlignment="1">
      <alignment vertical="center"/>
    </xf>
    <xf numFmtId="4" fontId="6" fillId="9" borderId="11" xfId="0" applyNumberFormat="1" applyFont="1" applyFill="1" applyBorder="1" applyAlignment="1">
      <alignment horizontal="left" vertical="center" indent="1"/>
    </xf>
    <xf numFmtId="4" fontId="6" fillId="9" borderId="0" xfId="0" applyNumberFormat="1" applyFont="1" applyFill="1" applyAlignment="1">
      <alignment vertical="center"/>
    </xf>
    <xf numFmtId="4" fontId="6" fillId="8" borderId="31" xfId="0" applyNumberFormat="1" applyFont="1" applyFill="1" applyBorder="1" applyAlignment="1">
      <alignment horizontal="left" vertical="center" indent="1"/>
    </xf>
    <xf numFmtId="4" fontId="13" fillId="5" borderId="31" xfId="0" applyNumberFormat="1" applyFont="1" applyFill="1" applyBorder="1" applyAlignment="1">
      <alignment horizontal="left" vertical="center" indent="1"/>
    </xf>
    <xf numFmtId="3" fontId="6" fillId="5" borderId="21" xfId="0" applyNumberFormat="1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vertical="center"/>
    </xf>
    <xf numFmtId="3" fontId="6" fillId="5" borderId="11" xfId="0" applyNumberFormat="1" applyFont="1" applyFill="1" applyBorder="1" applyAlignment="1">
      <alignment vertical="center"/>
    </xf>
    <xf numFmtId="4" fontId="6" fillId="5" borderId="0" xfId="0" applyNumberFormat="1" applyFont="1" applyFill="1" applyAlignment="1">
      <alignment vertical="center"/>
    </xf>
    <xf numFmtId="3" fontId="6" fillId="10" borderId="21" xfId="0" applyNumberFormat="1" applyFont="1" applyFill="1" applyBorder="1" applyAlignment="1">
      <alignment vertical="center"/>
    </xf>
    <xf numFmtId="3" fontId="6" fillId="10" borderId="12" xfId="0" applyNumberFormat="1" applyFont="1" applyFill="1" applyBorder="1" applyAlignment="1">
      <alignment vertical="center"/>
    </xf>
    <xf numFmtId="3" fontId="6" fillId="10" borderId="13" xfId="0" applyNumberFormat="1" applyFont="1" applyFill="1" applyBorder="1" applyAlignment="1">
      <alignment vertical="center"/>
    </xf>
    <xf numFmtId="3" fontId="6" fillId="10" borderId="11" xfId="0" applyNumberFormat="1" applyFont="1" applyFill="1" applyBorder="1" applyAlignment="1">
      <alignment vertical="center"/>
    </xf>
    <xf numFmtId="4" fontId="6" fillId="10" borderId="0" xfId="0" applyNumberFormat="1" applyFont="1" applyFill="1" applyAlignment="1">
      <alignment vertical="center"/>
    </xf>
    <xf numFmtId="4" fontId="13" fillId="5" borderId="11" xfId="0" applyNumberFormat="1" applyFont="1" applyFill="1" applyBorder="1" applyAlignment="1">
      <alignment horizontal="left" vertical="center" indent="1"/>
    </xf>
    <xf numFmtId="4" fontId="14" fillId="10" borderId="11" xfId="0" applyNumberFormat="1" applyFont="1" applyFill="1" applyBorder="1" applyAlignment="1">
      <alignment horizontal="left" vertical="center" indent="1"/>
    </xf>
    <xf numFmtId="4" fontId="13" fillId="8" borderId="33" xfId="0" applyNumberFormat="1" applyFont="1" applyFill="1" applyBorder="1" applyAlignment="1">
      <alignment horizontal="left" vertical="center" indent="1"/>
    </xf>
    <xf numFmtId="3" fontId="13" fillId="8" borderId="24" xfId="0" applyNumberFormat="1" applyFont="1" applyFill="1" applyBorder="1" applyAlignment="1">
      <alignment vertical="center"/>
    </xf>
    <xf numFmtId="3" fontId="13" fillId="8" borderId="15" xfId="0" applyNumberFormat="1" applyFont="1" applyFill="1" applyBorder="1" applyAlignment="1">
      <alignment vertical="center"/>
    </xf>
    <xf numFmtId="3" fontId="13" fillId="8" borderId="22" xfId="0" applyNumberFormat="1" applyFont="1" applyFill="1" applyBorder="1" applyAlignment="1">
      <alignment vertical="center"/>
    </xf>
    <xf numFmtId="4" fontId="13" fillId="8" borderId="22" xfId="0" applyNumberFormat="1" applyFont="1" applyFill="1" applyBorder="1" applyAlignment="1">
      <alignment horizontal="left" vertical="center" indent="1"/>
    </xf>
    <xf numFmtId="4" fontId="6" fillId="8" borderId="0" xfId="0" applyNumberFormat="1" applyFont="1" applyFill="1" applyAlignment="1">
      <alignment vertical="center"/>
    </xf>
    <xf numFmtId="4" fontId="13" fillId="9" borderId="33" xfId="0" applyNumberFormat="1" applyFont="1" applyFill="1" applyBorder="1" applyAlignment="1">
      <alignment horizontal="left" vertical="center" indent="1"/>
    </xf>
    <xf numFmtId="3" fontId="5" fillId="9" borderId="26" xfId="0" applyNumberFormat="1" applyFont="1" applyFill="1" applyBorder="1" applyAlignment="1">
      <alignment vertical="center"/>
    </xf>
    <xf numFmtId="3" fontId="5" fillId="9" borderId="25" xfId="0" applyNumberFormat="1" applyFont="1" applyFill="1" applyBorder="1" applyAlignment="1">
      <alignment vertical="center"/>
    </xf>
    <xf numFmtId="4" fontId="7" fillId="9" borderId="25" xfId="0" applyNumberFormat="1" applyFont="1" applyFill="1" applyBorder="1" applyAlignment="1">
      <alignment horizontal="left" vertical="center" indent="1"/>
    </xf>
    <xf numFmtId="3" fontId="13" fillId="8" borderId="29" xfId="0" applyNumberFormat="1" applyFont="1" applyFill="1" applyBorder="1" applyAlignment="1">
      <alignment vertical="center"/>
    </xf>
    <xf numFmtId="3" fontId="13" fillId="8" borderId="18" xfId="0" applyNumberFormat="1" applyFont="1" applyFill="1" applyBorder="1" applyAlignment="1">
      <alignment vertical="center"/>
    </xf>
    <xf numFmtId="3" fontId="13" fillId="8" borderId="19" xfId="0" applyNumberFormat="1" applyFont="1" applyFill="1" applyBorder="1" applyAlignment="1">
      <alignment vertical="center"/>
    </xf>
    <xf numFmtId="3" fontId="13" fillId="8" borderId="20" xfId="0" applyNumberFormat="1" applyFont="1" applyFill="1" applyBorder="1" applyAlignment="1">
      <alignment vertical="center"/>
    </xf>
    <xf numFmtId="4" fontId="15" fillId="8" borderId="20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horizontal="center" vertic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3286125</xdr:colOff>
      <xdr:row>1</xdr:row>
      <xdr:rowOff>189648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20DE158-AA4D-6A25-87E7-342433D1B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3238500" cy="116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inanshus.dk/budgetskema/bolig_fritidsboli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"/>
  <sheetViews>
    <sheetView tabSelected="1" zoomScale="80" zoomScaleNormal="80" workbookViewId="0">
      <selection activeCell="G61" sqref="G61"/>
    </sheetView>
  </sheetViews>
  <sheetFormatPr defaultColWidth="8.7109375" defaultRowHeight="15" outlineLevelRow="1" x14ac:dyDescent="0.25"/>
  <cols>
    <col min="1" max="1" width="52.85546875" style="14" bestFit="1" customWidth="1"/>
    <col min="2" max="13" width="14.7109375" style="14" customWidth="1"/>
    <col min="14" max="14" width="13.7109375" style="14" customWidth="1"/>
    <col min="15" max="15" width="53.28515625" style="14" bestFit="1" customWidth="1"/>
    <col min="16" max="16" width="18" style="14" bestFit="1" customWidth="1"/>
    <col min="17" max="16384" width="8.7109375" style="14"/>
  </cols>
  <sheetData>
    <row r="1" spans="1:16" s="5" customFormat="1" ht="76.900000000000006" customHeight="1" x14ac:dyDescent="0.25">
      <c r="A1" s="25"/>
      <c r="B1" s="1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4"/>
    </row>
    <row r="2" spans="1:16" s="5" customFormat="1" ht="21" customHeight="1" thickBot="1" x14ac:dyDescent="0.25">
      <c r="A2" s="26"/>
      <c r="B2" s="6" t="s">
        <v>0</v>
      </c>
      <c r="C2" s="7" t="s">
        <v>1</v>
      </c>
      <c r="D2" s="7"/>
      <c r="E2" s="6" t="s">
        <v>2</v>
      </c>
      <c r="F2" s="8" t="s">
        <v>3</v>
      </c>
      <c r="G2" s="7"/>
      <c r="H2" s="7"/>
      <c r="I2" s="7"/>
      <c r="J2" s="7"/>
      <c r="K2" s="7"/>
      <c r="L2" s="7"/>
      <c r="M2" s="7"/>
      <c r="N2" s="7"/>
    </row>
    <row r="3" spans="1:16" s="13" customFormat="1" ht="25.15" customHeight="1" thickTop="1" thickBot="1" x14ac:dyDescent="0.3">
      <c r="A3" s="27"/>
      <c r="B3" s="20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1" t="s">
        <v>16</v>
      </c>
      <c r="O3" s="12"/>
      <c r="P3" s="85" t="s">
        <v>63</v>
      </c>
    </row>
    <row r="4" spans="1:16" ht="18" customHeight="1" thickTop="1" x14ac:dyDescent="0.25">
      <c r="A4" s="38" t="s">
        <v>54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N4" s="42"/>
      <c r="O4" s="43" t="str">
        <f t="shared" ref="O4:O21" si="0">A4</f>
        <v>INDTÆGTER</v>
      </c>
    </row>
    <row r="5" spans="1:16" ht="18" customHeight="1" x14ac:dyDescent="0.25">
      <c r="A5" s="21" t="str">
        <f>"Løn efter skat - "&amp;C2</f>
        <v>Løn efter skat -   xxx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1">
        <f>SUM(B5:M5)</f>
        <v>0</v>
      </c>
      <c r="O5" s="15" t="str">
        <f t="shared" si="0"/>
        <v>Løn efter skat -   xxx</v>
      </c>
    </row>
    <row r="6" spans="1:16" ht="18" hidden="1" customHeight="1" x14ac:dyDescent="0.25">
      <c r="A6" s="21" t="str">
        <f>"Løn efter skat -"&amp;F2</f>
        <v>Løn efter skat -  yyy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1">
        <f t="shared" ref="N6:N10" si="1">SUM(B6:M6)</f>
        <v>0</v>
      </c>
      <c r="O6" s="15" t="str">
        <f t="shared" si="0"/>
        <v>Løn efter skat -  yyy</v>
      </c>
    </row>
    <row r="7" spans="1:16" ht="18" customHeight="1" x14ac:dyDescent="0.25">
      <c r="A7" s="21" t="str">
        <f>"Løn efter skat - " &amp;F2</f>
        <v>Løn efter skat -   yyy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1">
        <f t="shared" si="1"/>
        <v>0</v>
      </c>
      <c r="O7" s="15" t="str">
        <f t="shared" si="0"/>
        <v>Løn efter skat -   yyy</v>
      </c>
    </row>
    <row r="8" spans="1:16" ht="18" customHeight="1" x14ac:dyDescent="0.25">
      <c r="A8" s="21" t="s">
        <v>17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1">
        <f t="shared" si="1"/>
        <v>0</v>
      </c>
      <c r="O8" s="15" t="str">
        <f t="shared" si="0"/>
        <v>Renter</v>
      </c>
    </row>
    <row r="9" spans="1:16" ht="18" customHeight="1" x14ac:dyDescent="0.25">
      <c r="A9" s="21" t="s">
        <v>18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1">
        <f>SUM(B9:M9)</f>
        <v>0</v>
      </c>
      <c r="O9" s="16" t="str">
        <f>A9</f>
        <v>Børnefamilieydelse</v>
      </c>
    </row>
    <row r="10" spans="1:16" ht="18" customHeight="1" thickBot="1" x14ac:dyDescent="0.3">
      <c r="A10" s="21" t="s">
        <v>19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5">
        <f t="shared" si="1"/>
        <v>0</v>
      </c>
      <c r="O10" s="16" t="str">
        <f>A10</f>
        <v>Boligsikring</v>
      </c>
    </row>
    <row r="11" spans="1:16" s="17" customFormat="1" ht="18" customHeight="1" thickBot="1" x14ac:dyDescent="0.3">
      <c r="A11" s="44" t="s">
        <v>55</v>
      </c>
      <c r="B11" s="45">
        <f t="shared" ref="B11:M11" si="2">SUM(B5:B10)</f>
        <v>0</v>
      </c>
      <c r="C11" s="46">
        <f t="shared" si="2"/>
        <v>0</v>
      </c>
      <c r="D11" s="46">
        <f t="shared" si="2"/>
        <v>0</v>
      </c>
      <c r="E11" s="46">
        <f t="shared" si="2"/>
        <v>0</v>
      </c>
      <c r="F11" s="46">
        <f t="shared" si="2"/>
        <v>0</v>
      </c>
      <c r="G11" s="46">
        <f t="shared" si="2"/>
        <v>0</v>
      </c>
      <c r="H11" s="46">
        <f t="shared" si="2"/>
        <v>0</v>
      </c>
      <c r="I11" s="46">
        <f t="shared" si="2"/>
        <v>0</v>
      </c>
      <c r="J11" s="46">
        <f t="shared" si="2"/>
        <v>0</v>
      </c>
      <c r="K11" s="46">
        <f t="shared" si="2"/>
        <v>0</v>
      </c>
      <c r="L11" s="46">
        <f t="shared" si="2"/>
        <v>0</v>
      </c>
      <c r="M11" s="47">
        <f t="shared" si="2"/>
        <v>0</v>
      </c>
      <c r="N11" s="48">
        <f>SUM(N5:N10)</f>
        <v>0</v>
      </c>
      <c r="O11" s="49" t="str">
        <f t="shared" si="0"/>
        <v>INDTÆGTER I ALT</v>
      </c>
    </row>
    <row r="12" spans="1:16" ht="18" customHeight="1" x14ac:dyDescent="0.25">
      <c r="A12" s="56" t="s">
        <v>56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83">
        <f>SUM(N13:N24)</f>
        <v>0</v>
      </c>
      <c r="O12" s="84" t="str">
        <f t="shared" si="0"/>
        <v>BOLIGUDGIFTER:</v>
      </c>
      <c r="P12" s="75" t="e">
        <f>N12*100/N97</f>
        <v>#DIV/0!</v>
      </c>
    </row>
    <row r="13" spans="1:16" ht="18" customHeight="1" x14ac:dyDescent="0.25">
      <c r="A13" s="21" t="s">
        <v>20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1">
        <f t="shared" ref="N13:N85" si="3">SUM(B13:M13)</f>
        <v>0</v>
      </c>
      <c r="O13" s="15" t="str">
        <f t="shared" si="0"/>
        <v>Ejendomsskat</v>
      </c>
    </row>
    <row r="14" spans="1:16" ht="18" customHeight="1" x14ac:dyDescent="0.25">
      <c r="A14" s="21" t="s">
        <v>21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1">
        <f t="shared" si="3"/>
        <v>0</v>
      </c>
      <c r="O14" s="15" t="str">
        <f t="shared" si="0"/>
        <v>Renovation, vandafgift m.v.</v>
      </c>
    </row>
    <row r="15" spans="1:16" ht="18" customHeight="1" x14ac:dyDescent="0.25">
      <c r="A15" s="21" t="s">
        <v>22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1">
        <f t="shared" si="3"/>
        <v>0</v>
      </c>
      <c r="O15" s="15" t="str">
        <f>A15</f>
        <v>Realkreditlån</v>
      </c>
    </row>
    <row r="16" spans="1:16" ht="18" customHeight="1" x14ac:dyDescent="0.25">
      <c r="A16" s="21" t="s">
        <v>23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1">
        <f t="shared" si="3"/>
        <v>0</v>
      </c>
      <c r="O16" s="15" t="str">
        <f t="shared" si="0"/>
        <v>Pantebreve, boliglån m.v.</v>
      </c>
    </row>
    <row r="17" spans="1:16" ht="18" hidden="1" customHeight="1" x14ac:dyDescent="0.25">
      <c r="A17" s="21" t="s">
        <v>23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1">
        <f t="shared" si="3"/>
        <v>0</v>
      </c>
      <c r="O17" s="15" t="str">
        <f t="shared" si="0"/>
        <v>Pantebreve, boliglån m.v.</v>
      </c>
    </row>
    <row r="18" spans="1:16" ht="18" customHeight="1" x14ac:dyDescent="0.25">
      <c r="A18" s="21" t="s">
        <v>24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1">
        <f t="shared" si="3"/>
        <v>0</v>
      </c>
      <c r="O18" s="15" t="str">
        <f t="shared" si="0"/>
        <v>Varme</v>
      </c>
    </row>
    <row r="19" spans="1:16" ht="18" customHeight="1" x14ac:dyDescent="0.25">
      <c r="A19" s="21" t="s">
        <v>25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1">
        <f t="shared" si="3"/>
        <v>0</v>
      </c>
      <c r="O19" s="15" t="str">
        <f>A19</f>
        <v>El</v>
      </c>
    </row>
    <row r="20" spans="1:16" ht="18" customHeight="1" x14ac:dyDescent="0.25">
      <c r="A20" s="21" t="s">
        <v>26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1">
        <f t="shared" si="3"/>
        <v>0</v>
      </c>
      <c r="O20" s="15" t="str">
        <f t="shared" si="0"/>
        <v>Vedligeholdelse</v>
      </c>
    </row>
    <row r="21" spans="1:16" ht="18" customHeight="1" x14ac:dyDescent="0.25">
      <c r="A21" s="21" t="s">
        <v>27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1">
        <f t="shared" si="3"/>
        <v>0</v>
      </c>
      <c r="O21" s="15" t="str">
        <f t="shared" si="0"/>
        <v>Ejendomsforsikring</v>
      </c>
    </row>
    <row r="22" spans="1:16" ht="18" customHeight="1" x14ac:dyDescent="0.25">
      <c r="A22" s="21" t="s">
        <v>28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1">
        <f t="shared" si="3"/>
        <v>0</v>
      </c>
      <c r="O22" s="15" t="str">
        <f>A22</f>
        <v>Grundejerforening, ejerforening, fællesudg.</v>
      </c>
    </row>
    <row r="23" spans="1:16" ht="18" customHeight="1" x14ac:dyDescent="0.25">
      <c r="A23" s="21" t="s">
        <v>29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1">
        <f t="shared" si="3"/>
        <v>0</v>
      </c>
      <c r="O23" s="15" t="str">
        <f t="shared" ref="O23:O58" si="4">A23</f>
        <v>Husleje/boligafgift</v>
      </c>
    </row>
    <row r="24" spans="1:16" ht="18" customHeight="1" x14ac:dyDescent="0.25">
      <c r="A24" s="21" t="s">
        <v>30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1">
        <f t="shared" si="3"/>
        <v>0</v>
      </c>
      <c r="O24" s="15" t="str">
        <f>A24</f>
        <v>Diverse</v>
      </c>
    </row>
    <row r="25" spans="1:16" ht="18" customHeight="1" x14ac:dyDescent="0.25">
      <c r="A25" s="28" t="s">
        <v>57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  <c r="N25" s="53">
        <f>SUM(N26:N33)</f>
        <v>0</v>
      </c>
      <c r="O25" s="54" t="str">
        <f>A25</f>
        <v>BILUDGIFTER:</v>
      </c>
      <c r="P25" s="55" t="e">
        <f>N25*100/N97</f>
        <v>#DIV/0!</v>
      </c>
    </row>
    <row r="26" spans="1:16" ht="18" customHeight="1" x14ac:dyDescent="0.25">
      <c r="A26" s="21" t="s">
        <v>31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1">
        <f t="shared" si="3"/>
        <v>0</v>
      </c>
      <c r="O26" s="15" t="str">
        <f>A26</f>
        <v>Billån</v>
      </c>
    </row>
    <row r="27" spans="1:16" ht="18" customHeight="1" x14ac:dyDescent="0.25">
      <c r="A27" s="21" t="s">
        <v>32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1">
        <f t="shared" si="3"/>
        <v>0</v>
      </c>
      <c r="O27" s="15" t="str">
        <f>A27</f>
        <v>Bilforsikring</v>
      </c>
    </row>
    <row r="28" spans="1:16" ht="18" customHeight="1" x14ac:dyDescent="0.25">
      <c r="A28" s="21" t="s">
        <v>33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1">
        <f t="shared" si="3"/>
        <v>0</v>
      </c>
      <c r="O28" s="15" t="str">
        <f t="shared" si="4"/>
        <v>Grøn ejerafgift / vægtafgift</v>
      </c>
    </row>
    <row r="29" spans="1:16" ht="18" customHeight="1" x14ac:dyDescent="0.25">
      <c r="A29" s="21" t="s">
        <v>34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1">
        <f t="shared" si="3"/>
        <v>0</v>
      </c>
      <c r="O29" s="15" t="str">
        <f t="shared" si="4"/>
        <v>Brændstof</v>
      </c>
    </row>
    <row r="30" spans="1:16" ht="18" customHeight="1" x14ac:dyDescent="0.25">
      <c r="A30" s="21" t="s">
        <v>35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1">
        <f t="shared" si="3"/>
        <v>0</v>
      </c>
      <c r="O30" s="15" t="str">
        <f t="shared" si="4"/>
        <v>Reparation &amp; service</v>
      </c>
    </row>
    <row r="31" spans="1:16" ht="18" customHeight="1" x14ac:dyDescent="0.25">
      <c r="A31" s="21" t="s">
        <v>36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1">
        <f t="shared" si="3"/>
        <v>0</v>
      </c>
      <c r="O31" s="15" t="str">
        <f t="shared" si="4"/>
        <v>Falck, FDM, Dansk Autohjælp m.v.</v>
      </c>
    </row>
    <row r="32" spans="1:16" ht="18" customHeight="1" x14ac:dyDescent="0.25">
      <c r="A32" s="21" t="s">
        <v>37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1">
        <f t="shared" si="3"/>
        <v>0</v>
      </c>
      <c r="O32" s="15" t="str">
        <f t="shared" si="4"/>
        <v>Leasingydelse</v>
      </c>
    </row>
    <row r="33" spans="1:15" ht="18" customHeight="1" x14ac:dyDescent="0.25">
      <c r="A33" s="21" t="s">
        <v>30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1">
        <f t="shared" si="3"/>
        <v>0</v>
      </c>
      <c r="O33" s="15" t="str">
        <f t="shared" si="4"/>
        <v>Diverse</v>
      </c>
    </row>
    <row r="34" spans="1:15" ht="18" hidden="1" customHeight="1" x14ac:dyDescent="0.25">
      <c r="A34" s="22" t="s">
        <v>38</v>
      </c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1">
        <f t="shared" si="3"/>
        <v>0</v>
      </c>
      <c r="O34" s="18" t="str">
        <f t="shared" si="4"/>
        <v>Bil 2</v>
      </c>
    </row>
    <row r="35" spans="1:15" ht="18" hidden="1" customHeight="1" x14ac:dyDescent="0.2">
      <c r="A35" s="23" t="s">
        <v>31</v>
      </c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1">
        <f t="shared" si="3"/>
        <v>0</v>
      </c>
      <c r="O35" s="15" t="str">
        <f t="shared" si="4"/>
        <v>Billån</v>
      </c>
    </row>
    <row r="36" spans="1:15" ht="18" hidden="1" customHeight="1" x14ac:dyDescent="0.2">
      <c r="A36" s="23" t="s">
        <v>32</v>
      </c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1">
        <f t="shared" si="3"/>
        <v>0</v>
      </c>
      <c r="O36" s="15" t="str">
        <f t="shared" si="4"/>
        <v>Bilforsikring</v>
      </c>
    </row>
    <row r="37" spans="1:15" ht="18" hidden="1" customHeight="1" x14ac:dyDescent="0.2">
      <c r="A37" s="23" t="s">
        <v>33</v>
      </c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4"/>
      <c r="N37" s="31">
        <f t="shared" si="3"/>
        <v>0</v>
      </c>
      <c r="O37" s="15" t="str">
        <f t="shared" si="4"/>
        <v>Grøn ejerafgift / vægtafgift</v>
      </c>
    </row>
    <row r="38" spans="1:15" ht="18" hidden="1" customHeight="1" x14ac:dyDescent="0.2">
      <c r="A38" s="23" t="s">
        <v>34</v>
      </c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4"/>
      <c r="N38" s="31">
        <f t="shared" si="3"/>
        <v>0</v>
      </c>
      <c r="O38" s="15" t="str">
        <f>A38</f>
        <v>Brændstof</v>
      </c>
    </row>
    <row r="39" spans="1:15" ht="18" hidden="1" customHeight="1" x14ac:dyDescent="0.2">
      <c r="A39" s="23" t="s">
        <v>35</v>
      </c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1">
        <f t="shared" si="3"/>
        <v>0</v>
      </c>
      <c r="O39" s="19" t="str">
        <f t="shared" si="4"/>
        <v>Reparation &amp; service</v>
      </c>
    </row>
    <row r="40" spans="1:15" ht="18" hidden="1" customHeight="1" x14ac:dyDescent="0.2">
      <c r="A40" s="23" t="s">
        <v>36</v>
      </c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  <c r="N40" s="31">
        <f t="shared" si="3"/>
        <v>0</v>
      </c>
      <c r="O40" s="15" t="str">
        <f t="shared" si="4"/>
        <v>Falck, FDM, Dansk Autohjælp m.v.</v>
      </c>
    </row>
    <row r="41" spans="1:15" ht="18" hidden="1" customHeight="1" x14ac:dyDescent="0.2">
      <c r="A41" s="23" t="s">
        <v>37</v>
      </c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1">
        <f t="shared" si="3"/>
        <v>0</v>
      </c>
      <c r="O41" s="15" t="str">
        <f t="shared" si="4"/>
        <v>Leasingydelse</v>
      </c>
    </row>
    <row r="42" spans="1:15" ht="18" hidden="1" customHeight="1" x14ac:dyDescent="0.2">
      <c r="A42" s="23" t="s">
        <v>30</v>
      </c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4"/>
      <c r="N42" s="31">
        <f t="shared" si="3"/>
        <v>0</v>
      </c>
      <c r="O42" s="15" t="str">
        <f t="shared" si="4"/>
        <v>Diverse</v>
      </c>
    </row>
    <row r="43" spans="1:15" ht="18" hidden="1" customHeight="1" outlineLevel="1" x14ac:dyDescent="0.25">
      <c r="A43" s="21" t="s">
        <v>38</v>
      </c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1">
        <f t="shared" si="3"/>
        <v>0</v>
      </c>
      <c r="O43" s="15" t="str">
        <f>A43</f>
        <v>Bil 2</v>
      </c>
    </row>
    <row r="44" spans="1:15" ht="18" hidden="1" customHeight="1" outlineLevel="1" x14ac:dyDescent="0.25">
      <c r="A44" s="21" t="s">
        <v>31</v>
      </c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/>
      <c r="N44" s="31">
        <f t="shared" si="3"/>
        <v>0</v>
      </c>
      <c r="O44" s="15" t="str">
        <f>A44</f>
        <v>Billån</v>
      </c>
    </row>
    <row r="45" spans="1:15" ht="18" hidden="1" customHeight="1" outlineLevel="1" x14ac:dyDescent="0.25">
      <c r="A45" s="21" t="s">
        <v>32</v>
      </c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4"/>
      <c r="N45" s="31">
        <f t="shared" si="3"/>
        <v>0</v>
      </c>
      <c r="O45" s="15" t="str">
        <f>A45</f>
        <v>Bilforsikring</v>
      </c>
    </row>
    <row r="46" spans="1:15" ht="18" hidden="1" customHeight="1" outlineLevel="1" x14ac:dyDescent="0.25">
      <c r="A46" s="21" t="s">
        <v>33</v>
      </c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4"/>
      <c r="N46" s="31">
        <f t="shared" si="3"/>
        <v>0</v>
      </c>
      <c r="O46" s="15" t="str">
        <f t="shared" ref="O46:O51" si="5">A46</f>
        <v>Grøn ejerafgift / vægtafgift</v>
      </c>
    </row>
    <row r="47" spans="1:15" ht="18" hidden="1" customHeight="1" outlineLevel="1" x14ac:dyDescent="0.25">
      <c r="A47" s="21" t="s">
        <v>34</v>
      </c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1">
        <f t="shared" si="3"/>
        <v>0</v>
      </c>
      <c r="O47" s="15" t="str">
        <f t="shared" si="5"/>
        <v>Brændstof</v>
      </c>
    </row>
    <row r="48" spans="1:15" ht="18" hidden="1" customHeight="1" outlineLevel="1" x14ac:dyDescent="0.25">
      <c r="A48" s="21" t="s">
        <v>35</v>
      </c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4"/>
      <c r="N48" s="31">
        <f t="shared" si="3"/>
        <v>0</v>
      </c>
      <c r="O48" s="15" t="str">
        <f t="shared" si="5"/>
        <v>Reparation &amp; service</v>
      </c>
    </row>
    <row r="49" spans="1:16" ht="18" hidden="1" customHeight="1" outlineLevel="1" x14ac:dyDescent="0.25">
      <c r="A49" s="21" t="s">
        <v>36</v>
      </c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4"/>
      <c r="N49" s="31">
        <f t="shared" si="3"/>
        <v>0</v>
      </c>
      <c r="O49" s="15" t="str">
        <f t="shared" si="5"/>
        <v>Falck, FDM, Dansk Autohjælp m.v.</v>
      </c>
    </row>
    <row r="50" spans="1:16" ht="18" hidden="1" customHeight="1" outlineLevel="1" x14ac:dyDescent="0.25">
      <c r="A50" s="21" t="s">
        <v>37</v>
      </c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4"/>
      <c r="N50" s="31">
        <f t="shared" si="3"/>
        <v>0</v>
      </c>
      <c r="O50" s="15" t="str">
        <f t="shared" si="5"/>
        <v>Leasingydelse</v>
      </c>
    </row>
    <row r="51" spans="1:16" ht="18" hidden="1" customHeight="1" outlineLevel="1" x14ac:dyDescent="0.25">
      <c r="A51" s="21" t="s">
        <v>30</v>
      </c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1">
        <f t="shared" si="3"/>
        <v>0</v>
      </c>
      <c r="O51" s="15" t="str">
        <f t="shared" si="5"/>
        <v>Diverse</v>
      </c>
    </row>
    <row r="52" spans="1:16" ht="18" customHeight="1" collapsed="1" x14ac:dyDescent="0.25">
      <c r="A52" s="57" t="s">
        <v>58</v>
      </c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61">
        <f>SUM(N53:N74)</f>
        <v>0</v>
      </c>
      <c r="O52" s="68" t="str">
        <f t="shared" si="4"/>
        <v>ØVRIGE UDGIFTER:</v>
      </c>
      <c r="P52" s="62" t="e">
        <f>N52*100/N97</f>
        <v>#DIV/0!</v>
      </c>
    </row>
    <row r="53" spans="1:16" ht="18" customHeight="1" x14ac:dyDescent="0.25">
      <c r="A53" s="21" t="s">
        <v>39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1">
        <f t="shared" si="3"/>
        <v>0</v>
      </c>
      <c r="O53" s="15" t="str">
        <f t="shared" si="4"/>
        <v>Indboforsikring</v>
      </c>
    </row>
    <row r="54" spans="1:16" ht="18" customHeight="1" x14ac:dyDescent="0.25">
      <c r="A54" s="21" t="s">
        <v>40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1">
        <f t="shared" si="3"/>
        <v>0</v>
      </c>
      <c r="O54" s="15" t="str">
        <f t="shared" si="4"/>
        <v>Ulykkeforsikring</v>
      </c>
    </row>
    <row r="55" spans="1:16" ht="18" customHeight="1" x14ac:dyDescent="0.25">
      <c r="A55" s="21" t="s">
        <v>41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1">
        <f t="shared" si="3"/>
        <v>0</v>
      </c>
      <c r="O55" s="15" t="str">
        <f t="shared" si="4"/>
        <v>Livsforsikring</v>
      </c>
    </row>
    <row r="56" spans="1:16" ht="18" customHeight="1" x14ac:dyDescent="0.25">
      <c r="A56" s="21" t="s">
        <v>42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1">
        <f t="shared" si="3"/>
        <v>0</v>
      </c>
      <c r="O56" s="15" t="str">
        <f t="shared" si="4"/>
        <v>Sygesikringen danmark</v>
      </c>
    </row>
    <row r="57" spans="1:16" ht="18" customHeight="1" x14ac:dyDescent="0.25">
      <c r="A57" s="21" t="s">
        <v>43</v>
      </c>
      <c r="B57" s="32"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1">
        <f t="shared" si="3"/>
        <v>0</v>
      </c>
      <c r="O57" s="15" t="str">
        <f t="shared" si="4"/>
        <v>Tandlæge, læge, medicin</v>
      </c>
    </row>
    <row r="58" spans="1:16" ht="18" customHeight="1" x14ac:dyDescent="0.25">
      <c r="A58" s="21" t="s">
        <v>44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1">
        <f t="shared" si="3"/>
        <v>0</v>
      </c>
      <c r="O58" s="16" t="str">
        <f t="shared" si="4"/>
        <v xml:space="preserve">Licens, satellit, kabel-tv </v>
      </c>
    </row>
    <row r="59" spans="1:16" ht="18" customHeight="1" x14ac:dyDescent="0.25">
      <c r="A59" s="21" t="s">
        <v>45</v>
      </c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1">
        <f t="shared" si="3"/>
        <v>0</v>
      </c>
      <c r="O59" s="15" t="str">
        <f>A59</f>
        <v>Telefon, mobil, internet</v>
      </c>
    </row>
    <row r="60" spans="1:16" ht="18" customHeight="1" x14ac:dyDescent="0.25">
      <c r="A60" s="21" t="s">
        <v>46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1">
        <f t="shared" si="3"/>
        <v>0</v>
      </c>
      <c r="O60" s="15" t="str">
        <f>A60</f>
        <v>Avis, blade, bøger m.v.</v>
      </c>
    </row>
    <row r="61" spans="1:16" x14ac:dyDescent="0.25">
      <c r="A61" s="21" t="s">
        <v>47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1">
        <f t="shared" si="3"/>
        <v>0</v>
      </c>
      <c r="O61" s="15" t="str">
        <f t="shared" ref="O61:O98" si="6">A61</f>
        <v xml:space="preserve">Foreninger, fritidsaktiviteter m.v. </v>
      </c>
    </row>
    <row r="62" spans="1:16" x14ac:dyDescent="0.25">
      <c r="A62" s="21" t="str">
        <f>"A-kasse/efterlønsordn. - "&amp;C2 &amp;F2</f>
        <v>A-kasse/efterlønsordn. -   xxx  yyy</v>
      </c>
      <c r="B62" s="32">
        <v>0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1">
        <f t="shared" si="3"/>
        <v>0</v>
      </c>
      <c r="O62" s="15" t="str">
        <f t="shared" si="6"/>
        <v>A-kasse/efterlønsordn. -   xxx  yyy</v>
      </c>
    </row>
    <row r="63" spans="1:16" hidden="1" x14ac:dyDescent="0.25">
      <c r="A63" s="21" t="str">
        <f>"A-kasse/efterlønsordn. - "&amp;F2</f>
        <v>A-kasse/efterlønsordn. -   yyy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1">
        <f t="shared" si="3"/>
        <v>0</v>
      </c>
      <c r="O63" s="15" t="str">
        <f t="shared" si="6"/>
        <v>A-kasse/efterlønsordn. -   yyy</v>
      </c>
    </row>
    <row r="64" spans="1:16" x14ac:dyDescent="0.25">
      <c r="A64" s="21" t="str">
        <f>"Fagforening m.m. - "&amp;C2 &amp;F2</f>
        <v>Fagforening m.m. -   xxx  yyy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1">
        <f t="shared" si="3"/>
        <v>0</v>
      </c>
      <c r="O64" s="15" t="str">
        <f t="shared" si="6"/>
        <v>Fagforening m.m. -   xxx  yyy</v>
      </c>
    </row>
    <row r="65" spans="1:16" hidden="1" x14ac:dyDescent="0.25">
      <c r="A65" s="21" t="str">
        <f>"Fagforening m.m. - "&amp;F2</f>
        <v>Fagforening m.m. -   yyy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1">
        <f t="shared" si="3"/>
        <v>0</v>
      </c>
      <c r="O65" s="15" t="str">
        <f t="shared" si="6"/>
        <v>Fagforening m.m. -   yyy</v>
      </c>
    </row>
    <row r="66" spans="1:16" x14ac:dyDescent="0.25">
      <c r="A66" s="21" t="str">
        <f>"Underholdsbidrag - "&amp;C2 &amp;F2</f>
        <v>Underholdsbidrag -   xxx  yyy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1">
        <f t="shared" si="3"/>
        <v>0</v>
      </c>
      <c r="O66" s="15" t="str">
        <f t="shared" si="6"/>
        <v>Underholdsbidrag -   xxx  yyy</v>
      </c>
    </row>
    <row r="67" spans="1:16" hidden="1" x14ac:dyDescent="0.25">
      <c r="A67" s="21" t="str">
        <f>"Underholdsbidrag - "&amp;F2</f>
        <v>Underholdsbidrag -   yyy</v>
      </c>
      <c r="B67" s="32">
        <v>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1">
        <f t="shared" si="3"/>
        <v>0</v>
      </c>
      <c r="O67" s="15" t="str">
        <f t="shared" si="6"/>
        <v>Underholdsbidrag -   yyy</v>
      </c>
    </row>
    <row r="68" spans="1:16" x14ac:dyDescent="0.25">
      <c r="A68" s="21" t="str">
        <f>"Restskat, B-skat - "&amp;C2&amp;F2</f>
        <v>Restskat, B-skat -   xxx  yyy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1">
        <f t="shared" si="3"/>
        <v>0</v>
      </c>
      <c r="O68" s="15" t="str">
        <f t="shared" si="6"/>
        <v>Restskat, B-skat -   xxx  yyy</v>
      </c>
    </row>
    <row r="69" spans="1:16" hidden="1" x14ac:dyDescent="0.25">
      <c r="A69" s="21" t="str">
        <f>"Restskat, B-skat - "&amp;F2</f>
        <v>Restskat, B-skat -   yyy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1">
        <f t="shared" si="3"/>
        <v>0</v>
      </c>
      <c r="O69" s="15" t="str">
        <f t="shared" si="6"/>
        <v>Restskat, B-skat -   yyy</v>
      </c>
    </row>
    <row r="70" spans="1:16" x14ac:dyDescent="0.25">
      <c r="A70" s="21" t="str">
        <f>"Studielån, forbrugslån m.v. - "&amp;C2&amp;F2</f>
        <v>Studielån, forbrugslån m.v. -   xxx  yyy</v>
      </c>
      <c r="B70" s="32">
        <v>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1">
        <f t="shared" si="3"/>
        <v>0</v>
      </c>
      <c r="O70" s="15" t="str">
        <f t="shared" si="6"/>
        <v>Studielån, forbrugslån m.v. -   xxx  yyy</v>
      </c>
    </row>
    <row r="71" spans="1:16" hidden="1" x14ac:dyDescent="0.25">
      <c r="A71" s="21" t="str">
        <f>"Studielån, forbrugslån m.v. - "&amp;F2</f>
        <v>Studielån, forbrugslån m.v. -   yyy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1">
        <f t="shared" si="3"/>
        <v>0</v>
      </c>
      <c r="O71" s="15" t="str">
        <f t="shared" si="6"/>
        <v>Studielån, forbrugslån m.v. -   yyy</v>
      </c>
    </row>
    <row r="72" spans="1:16" x14ac:dyDescent="0.25">
      <c r="A72" s="21" t="s">
        <v>48</v>
      </c>
      <c r="B72" s="32">
        <v>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1">
        <f t="shared" si="3"/>
        <v>0</v>
      </c>
      <c r="O72" s="15" t="str">
        <f t="shared" si="6"/>
        <v>Børneinstitution m.v.</v>
      </c>
    </row>
    <row r="73" spans="1:16" x14ac:dyDescent="0.25">
      <c r="A73" s="21" t="s">
        <v>49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1">
        <f t="shared" si="3"/>
        <v>0</v>
      </c>
      <c r="O73" s="15" t="str">
        <f t="shared" si="6"/>
        <v>Anden befordring (tog,bus m.v.)</v>
      </c>
    </row>
    <row r="74" spans="1:16" x14ac:dyDescent="0.25">
      <c r="A74" s="21" t="s">
        <v>30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1">
        <f t="shared" si="3"/>
        <v>0</v>
      </c>
      <c r="O74" s="15" t="str">
        <f t="shared" si="6"/>
        <v>Diverse</v>
      </c>
    </row>
    <row r="75" spans="1:16" ht="18" x14ac:dyDescent="0.25">
      <c r="A75" s="29" t="s">
        <v>59</v>
      </c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5"/>
      <c r="N75" s="66">
        <f>SUM(N76:N83)</f>
        <v>0</v>
      </c>
      <c r="O75" s="69" t="str">
        <f t="shared" si="6"/>
        <v>OPSPARING (PRIVAT INDBETALT)</v>
      </c>
      <c r="P75" s="67" t="e">
        <f>N75*100/N97</f>
        <v>#DIV/0!</v>
      </c>
    </row>
    <row r="76" spans="1:16" x14ac:dyDescent="0.25">
      <c r="A76" s="21" t="str">
        <f>"Kapitalpension - "&amp;C2</f>
        <v>Kapitalpension -   xxx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1">
        <f t="shared" si="3"/>
        <v>0</v>
      </c>
      <c r="O76" s="15" t="str">
        <f t="shared" si="6"/>
        <v>Kapitalpension -   xxx</v>
      </c>
    </row>
    <row r="77" spans="1:16" hidden="1" x14ac:dyDescent="0.25">
      <c r="A77" s="21" t="str">
        <f>"Kapitalpension - "&amp;F2</f>
        <v>Kapitalpension -   yyy</v>
      </c>
      <c r="B77" s="32"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1">
        <f t="shared" si="3"/>
        <v>0</v>
      </c>
      <c r="O77" s="15" t="str">
        <f t="shared" si="6"/>
        <v>Kapitalpension -   yyy</v>
      </c>
    </row>
    <row r="78" spans="1:16" x14ac:dyDescent="0.25">
      <c r="A78" s="21" t="str">
        <f>"Ratepension &amp; livrente - "&amp;C2</f>
        <v>Ratepension &amp; livrente -   xxx</v>
      </c>
      <c r="B78" s="32">
        <v>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1">
        <f t="shared" si="3"/>
        <v>0</v>
      </c>
      <c r="O78" s="15" t="str">
        <f t="shared" si="6"/>
        <v>Ratepension &amp; livrente -   xxx</v>
      </c>
    </row>
    <row r="79" spans="1:16" hidden="1" x14ac:dyDescent="0.25">
      <c r="A79" s="21" t="str">
        <f>"Ratepension &amp; livrente - "&amp;F2</f>
        <v>Ratepension &amp; livrente -   yyy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1">
        <f t="shared" si="3"/>
        <v>0</v>
      </c>
      <c r="O79" s="15" t="str">
        <f t="shared" si="6"/>
        <v>Ratepension &amp; livrente -   yyy</v>
      </c>
    </row>
    <row r="80" spans="1:16" x14ac:dyDescent="0.25">
      <c r="A80" s="21" t="str">
        <f>"Indekspension - "&amp;C2</f>
        <v>Indekspension -   xxx</v>
      </c>
      <c r="B80" s="32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1">
        <f t="shared" si="3"/>
        <v>0</v>
      </c>
      <c r="O80" s="15" t="str">
        <f t="shared" si="6"/>
        <v>Indekspension -   xxx</v>
      </c>
    </row>
    <row r="81" spans="1:15" hidden="1" x14ac:dyDescent="0.25">
      <c r="A81" s="21" t="str">
        <f>"Indekspension - "&amp;F2</f>
        <v>Indekspension -   yyy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1">
        <f t="shared" si="3"/>
        <v>0</v>
      </c>
      <c r="O81" s="15" t="str">
        <f t="shared" si="6"/>
        <v>Indekspension -   yyy</v>
      </c>
    </row>
    <row r="82" spans="1:15" x14ac:dyDescent="0.25">
      <c r="A82" s="21" t="s">
        <v>50</v>
      </c>
      <c r="B82" s="32">
        <v>0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1">
        <f t="shared" si="3"/>
        <v>0</v>
      </c>
      <c r="O82" s="15" t="str">
        <f t="shared" si="6"/>
        <v>Børneopsparing</v>
      </c>
    </row>
    <row r="83" spans="1:15" ht="15.75" thickBot="1" x14ac:dyDescent="0.3">
      <c r="A83" s="21" t="s">
        <v>30</v>
      </c>
      <c r="B83" s="32">
        <v>0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1">
        <f t="shared" si="3"/>
        <v>0</v>
      </c>
      <c r="O83" s="15" t="str">
        <f t="shared" si="6"/>
        <v>Diverse</v>
      </c>
    </row>
    <row r="84" spans="1:15" ht="15.75" hidden="1" thickBot="1" x14ac:dyDescent="0.3">
      <c r="A84" s="24" t="s">
        <v>51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1">
        <f t="shared" si="3"/>
        <v>0</v>
      </c>
      <c r="O84" s="15" t="str">
        <f t="shared" si="6"/>
        <v>Fritidsbolig</v>
      </c>
    </row>
    <row r="85" spans="1:15" ht="15.75" hidden="1" thickBot="1" x14ac:dyDescent="0.3">
      <c r="A85" s="24" t="s">
        <v>20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1">
        <f t="shared" si="3"/>
        <v>0</v>
      </c>
      <c r="O85" s="15" t="str">
        <f t="shared" si="6"/>
        <v>Ejendomsskat</v>
      </c>
    </row>
    <row r="86" spans="1:15" ht="15.75" hidden="1" thickBot="1" x14ac:dyDescent="0.3">
      <c r="A86" s="24" t="s">
        <v>52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1">
        <f t="shared" ref="N86:N96" si="7">SUM(B86:M86)</f>
        <v>0</v>
      </c>
      <c r="O86" s="15" t="str">
        <f t="shared" si="6"/>
        <v>Renovation, vandafgift m.m.</v>
      </c>
    </row>
    <row r="87" spans="1:15" ht="15.75" hidden="1" thickBot="1" x14ac:dyDescent="0.3">
      <c r="A87" s="24" t="s">
        <v>53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1">
        <f t="shared" si="7"/>
        <v>0</v>
      </c>
      <c r="O87" s="15" t="str">
        <f t="shared" si="6"/>
        <v>Skorstensfejer</v>
      </c>
    </row>
    <row r="88" spans="1:15" ht="15.75" hidden="1" thickBot="1" x14ac:dyDescent="0.3">
      <c r="A88" s="24" t="s">
        <v>22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1">
        <f t="shared" si="7"/>
        <v>0</v>
      </c>
      <c r="O88" s="15" t="str">
        <f t="shared" si="6"/>
        <v>Realkreditlån</v>
      </c>
    </row>
    <row r="89" spans="1:15" ht="15.75" hidden="1" thickBot="1" x14ac:dyDescent="0.3">
      <c r="A89" s="24" t="s">
        <v>23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1">
        <f t="shared" si="7"/>
        <v>0</v>
      </c>
      <c r="O89" s="15" t="str">
        <f t="shared" si="6"/>
        <v>Pantebreve, boliglån m.v.</v>
      </c>
    </row>
    <row r="90" spans="1:15" ht="15.75" hidden="1" thickBot="1" x14ac:dyDescent="0.3">
      <c r="A90" s="24" t="s">
        <v>24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1">
        <f t="shared" si="7"/>
        <v>0</v>
      </c>
      <c r="O90" s="15" t="str">
        <f t="shared" si="6"/>
        <v>Varme</v>
      </c>
    </row>
    <row r="91" spans="1:15" ht="15.75" hidden="1" thickBot="1" x14ac:dyDescent="0.3">
      <c r="A91" s="24" t="s">
        <v>25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1">
        <f t="shared" si="7"/>
        <v>0</v>
      </c>
      <c r="O91" s="15" t="str">
        <f t="shared" si="6"/>
        <v>El</v>
      </c>
    </row>
    <row r="92" spans="1:15" ht="15.75" hidden="1" thickBot="1" x14ac:dyDescent="0.3">
      <c r="A92" s="24" t="s">
        <v>26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1">
        <f t="shared" si="7"/>
        <v>0</v>
      </c>
      <c r="O92" s="15" t="str">
        <f t="shared" si="6"/>
        <v>Vedligeholdelse</v>
      </c>
    </row>
    <row r="93" spans="1:15" ht="15.75" hidden="1" thickBot="1" x14ac:dyDescent="0.3">
      <c r="A93" s="24" t="s">
        <v>27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1">
        <f t="shared" si="7"/>
        <v>0</v>
      </c>
      <c r="O93" s="15" t="str">
        <f t="shared" si="6"/>
        <v>Ejendomsforsikring</v>
      </c>
    </row>
    <row r="94" spans="1:15" ht="15.75" hidden="1" thickBot="1" x14ac:dyDescent="0.3">
      <c r="A94" s="24" t="s">
        <v>28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1">
        <f t="shared" si="7"/>
        <v>0</v>
      </c>
      <c r="O94" s="15" t="str">
        <f t="shared" si="6"/>
        <v>Grundejerforening, ejerforening, fællesudg.</v>
      </c>
    </row>
    <row r="95" spans="1:15" ht="15.75" hidden="1" thickBot="1" x14ac:dyDescent="0.3">
      <c r="A95" s="24" t="s">
        <v>27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1">
        <f t="shared" si="7"/>
        <v>0</v>
      </c>
      <c r="O95" s="15" t="str">
        <f t="shared" si="6"/>
        <v>Ejendomsforsikring</v>
      </c>
    </row>
    <row r="96" spans="1:15" ht="15.75" hidden="1" thickBot="1" x14ac:dyDescent="0.3">
      <c r="A96" s="24" t="s">
        <v>30</v>
      </c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5">
        <f t="shared" si="7"/>
        <v>0</v>
      </c>
      <c r="O96" s="16" t="str">
        <f t="shared" si="6"/>
        <v>Diverse</v>
      </c>
    </row>
    <row r="97" spans="1:16" ht="15.75" thickBot="1" x14ac:dyDescent="0.3">
      <c r="A97" s="70" t="s">
        <v>60</v>
      </c>
      <c r="B97" s="71">
        <f>SUM(B13:B96)</f>
        <v>0</v>
      </c>
      <c r="C97" s="72">
        <f>SUM(C13:C96)</f>
        <v>0</v>
      </c>
      <c r="D97" s="72">
        <f t="shared" ref="D97:M97" si="8">SUM(D13:D96)</f>
        <v>0</v>
      </c>
      <c r="E97" s="72">
        <f>SUM(E13:E96)</f>
        <v>0</v>
      </c>
      <c r="F97" s="72">
        <f t="shared" si="8"/>
        <v>0</v>
      </c>
      <c r="G97" s="72">
        <f t="shared" si="8"/>
        <v>0</v>
      </c>
      <c r="H97" s="72">
        <f t="shared" si="8"/>
        <v>0</v>
      </c>
      <c r="I97" s="72">
        <f t="shared" si="8"/>
        <v>0</v>
      </c>
      <c r="J97" s="72">
        <f t="shared" si="8"/>
        <v>0</v>
      </c>
      <c r="K97" s="72">
        <f t="shared" si="8"/>
        <v>0</v>
      </c>
      <c r="L97" s="72">
        <f t="shared" si="8"/>
        <v>0</v>
      </c>
      <c r="M97" s="72">
        <f t="shared" si="8"/>
        <v>0</v>
      </c>
      <c r="N97" s="73">
        <f>SUM(B97:M97)</f>
        <v>0</v>
      </c>
      <c r="O97" s="74" t="str">
        <f t="shared" si="6"/>
        <v>SAMLEDE FASTE UDGIFTER</v>
      </c>
      <c r="P97" s="75" t="e">
        <f>N97*100/N97</f>
        <v>#DIV/0!</v>
      </c>
    </row>
    <row r="98" spans="1:16" ht="15.75" thickBot="1" x14ac:dyDescent="0.3">
      <c r="A98" s="76" t="s">
        <v>61</v>
      </c>
      <c r="B98" s="77">
        <f>B11-B97</f>
        <v>0</v>
      </c>
      <c r="C98" s="77">
        <f t="shared" ref="C98:M98" si="9">C11-C97</f>
        <v>0</v>
      </c>
      <c r="D98" s="77">
        <f t="shared" si="9"/>
        <v>0</v>
      </c>
      <c r="E98" s="77">
        <f t="shared" si="9"/>
        <v>0</v>
      </c>
      <c r="F98" s="77">
        <f t="shared" si="9"/>
        <v>0</v>
      </c>
      <c r="G98" s="77">
        <f t="shared" si="9"/>
        <v>0</v>
      </c>
      <c r="H98" s="77">
        <f t="shared" si="9"/>
        <v>0</v>
      </c>
      <c r="I98" s="77">
        <f t="shared" si="9"/>
        <v>0</v>
      </c>
      <c r="J98" s="77">
        <f t="shared" si="9"/>
        <v>0</v>
      </c>
      <c r="K98" s="77">
        <f t="shared" si="9"/>
        <v>0</v>
      </c>
      <c r="L98" s="77">
        <f t="shared" si="9"/>
        <v>0</v>
      </c>
      <c r="M98" s="77">
        <f t="shared" si="9"/>
        <v>0</v>
      </c>
      <c r="N98" s="78">
        <f>SUM(B98:M98)</f>
        <v>0</v>
      </c>
      <c r="O98" s="79" t="str">
        <f t="shared" si="6"/>
        <v>RÅDIGHEDSBELØB TIL LEVEOMK.</v>
      </c>
    </row>
    <row r="99" spans="1:16" ht="15.75" thickBot="1" x14ac:dyDescent="0.3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78">
        <f>+N98/12</f>
        <v>0</v>
      </c>
      <c r="O99" s="79" t="s">
        <v>62</v>
      </c>
    </row>
  </sheetData>
  <hyperlinks>
    <hyperlink ref="A84" r:id="rId1" xr:uid="{00000000-0004-0000-0000-000000000000}"/>
  </hyperlinks>
  <pageMargins left="0.23622047244094491" right="0.23622047244094491" top="0.35433070866141736" bottom="0.35433070866141736" header="0.31496062992125984" footer="0.31496062992125984"/>
  <pageSetup paperSize="9" scale="4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8A08-BB05-4027-9D1B-1EE314A804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3B36AABEFC489CF2A5FEC2231827" ma:contentTypeVersion="13" ma:contentTypeDescription="Create a new document." ma:contentTypeScope="" ma:versionID="d37df40d0e2dbe7d95843f04295cd333">
  <xsd:schema xmlns:xsd="http://www.w3.org/2001/XMLSchema" xmlns:xs="http://www.w3.org/2001/XMLSchema" xmlns:p="http://schemas.microsoft.com/office/2006/metadata/properties" xmlns:ns2="e4a1584d-e55d-42bc-af97-37aebd009322" xmlns:ns3="d9b5b8bc-3700-4e36-bcd5-ba6784c32d26" targetNamespace="http://schemas.microsoft.com/office/2006/metadata/properties" ma:root="true" ma:fieldsID="766e988ffa4c663a39816a26e62e21b4" ns2:_="" ns3:_="">
    <xsd:import namespace="e4a1584d-e55d-42bc-af97-37aebd009322"/>
    <xsd:import namespace="d9b5b8bc-3700-4e36-bcd5-ba6784c32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1584d-e55d-42bc-af97-37aebd009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cba7c9a-1222-4143-96bf-ed81ae74b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5b8bc-3700-4e36-bcd5-ba6784c32d2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de04d6-1097-4569-8db4-3c6f273ee8f7}" ma:internalName="TaxCatchAll" ma:showField="CatchAllData" ma:web="d9b5b8bc-3700-4e36-bcd5-ba6784c32d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b5b8bc-3700-4e36-bcd5-ba6784c32d26" xsi:nil="true"/>
    <lcf76f155ced4ddcb4097134ff3c332f xmlns="e4a1584d-e55d-42bc-af97-37aebd0093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7EEE19-1C4E-42BA-8D83-43C9B0261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06D53-20D1-4D95-8311-E180A4162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a1584d-e55d-42bc-af97-37aebd009322"/>
    <ds:schemaRef ds:uri="d9b5b8bc-3700-4e36-bcd5-ba6784c32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A4643A-20A9-4D5E-B1B5-518F5D23259A}">
  <ds:schemaRefs>
    <ds:schemaRef ds:uri="http://schemas.microsoft.com/office/2006/documentManagement/types"/>
    <ds:schemaRef ds:uri="d9b5b8bc-3700-4e36-bcd5-ba6784c32d26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e4a1584d-e55d-42bc-af97-37aebd0093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Søren Kaad Faurschou</dc:creator>
  <cp:keywords/>
  <dc:description/>
  <cp:lastModifiedBy>Søren Kaad Faurschou</cp:lastModifiedBy>
  <cp:revision/>
  <dcterms:created xsi:type="dcterms:W3CDTF">2016-01-04T18:08:37Z</dcterms:created>
  <dcterms:modified xsi:type="dcterms:W3CDTF">2023-05-02T09:55:25Z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0x010100A7E63B36AABEFC489CF2A5FEC2231827</vt:lpwstr>
  </property>
  <property fmtid="{D5CDD505-2E9C-101B-9397-08002B2CF9AE}" pid="3" name="_dlc_DocIdItemGuid">
    <vt:lpwstr>18342106-48f0-47c2-8c7d-4950c81f93fe</vt:lpwstr>
  </property>
  <property fmtid="{D5CDD505-2E9C-101B-9397-08002B2CF9AE}" pid="4" name="MediaServiceImageTags">
    <vt:lpwstr/>
  </property>
</Properties>
</file>